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856\Desktop\"/>
    </mc:Choice>
  </mc:AlternateContent>
  <xr:revisionPtr revIDLastSave="0" documentId="8_{89FCEB0A-2A4F-403E-A0D7-4A7787351DE4}" xr6:coauthVersionLast="46" xr6:coauthVersionMax="46" xr10:uidLastSave="{00000000-0000-0000-0000-000000000000}"/>
  <workbookProtection workbookAlgorithmName="SHA-512" workbookHashValue="lc1aI0kHxJDLOdOt33ZcjPm+f9zax9TvcdApRzia09OeaBzNSFUlSeV5Yu5ENOtXxcEzIkJ28kDBKg7bN01ZHg==" workbookSaltValue="h4xztBeocM/h0PEjYaAU5Q==" workbookSpinCount="100000" lockStructure="1"/>
  <bookViews>
    <workbookView xWindow="28680" yWindow="-120" windowWidth="29040" windowHeight="15840" xr2:uid="{31B5D87D-0A57-49F2-99BD-7549C1DF6A61}"/>
  </bookViews>
  <sheets>
    <sheet name="Disability Calculator" sheetId="1" r:id="rId1"/>
    <sheet name="Calculator Diagram" sheetId="5" r:id="rId2"/>
    <sheet name="WVa Code 211-1-2 Definitions" sheetId="2" r:id="rId3"/>
    <sheet name=" 211-1-3 Military Experience" sheetId="3" r:id="rId4"/>
    <sheet name="211-1-4 Disability Calculations" sheetId="4" r:id="rId5"/>
  </sheets>
  <definedNames>
    <definedName name="_xlnm.Print_Area" localSheetId="4">'211-1-4 Disability Calculations'!$A$1:$P$70</definedName>
    <definedName name="_xlnm.Print_Area" localSheetId="1">'Calculator Diagram'!$A$1:$S$36</definedName>
    <definedName name="_xlnm.Print_Area" localSheetId="0">'Disability Calculator'!$A$1:$P$35</definedName>
    <definedName name="_xlnm.Print_Area" localSheetId="2">'WVa Code 211-1-2 Definitions'!$A$1:$Q$41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5" i="1" s="1"/>
  <c r="E7" i="1"/>
  <c r="H5" i="1" l="1"/>
  <c r="I5" i="1" s="1"/>
  <c r="J5" i="1" s="1"/>
  <c r="P5" i="1" s="1"/>
  <c r="M5" i="1" l="1"/>
  <c r="N5" i="1"/>
  <c r="K5" i="1"/>
  <c r="O5" i="1"/>
</calcChain>
</file>

<file path=xl/sharedStrings.xml><?xml version="1.0" encoding="utf-8"?>
<sst xmlns="http://schemas.openxmlformats.org/spreadsheetml/2006/main" count="36" uniqueCount="27">
  <si>
    <t>Total Salary</t>
  </si>
  <si>
    <t>Average</t>
  </si>
  <si>
    <t>Ave Adj</t>
  </si>
  <si>
    <t>Monthly</t>
  </si>
  <si>
    <t>Monthly Disability Salary</t>
  </si>
  <si>
    <t>Twelve Consecutive</t>
  </si>
  <si>
    <t>Base Salary</t>
  </si>
  <si>
    <t>Inclusive</t>
  </si>
  <si>
    <t>Adjusted</t>
  </si>
  <si>
    <t>Salary @</t>
  </si>
  <si>
    <t>Annual</t>
  </si>
  <si>
    <t>Disability</t>
  </si>
  <si>
    <t>Active/Qualified Military Years of Service</t>
  </si>
  <si>
    <t>Year</t>
  </si>
  <si>
    <t>Month Period</t>
  </si>
  <si>
    <t>No Overtime</t>
  </si>
  <si>
    <t>of Overtime*</t>
  </si>
  <si>
    <t>Salary</t>
  </si>
  <si>
    <t>Year 1</t>
  </si>
  <si>
    <t>Year 2</t>
  </si>
  <si>
    <t>Year 3</t>
  </si>
  <si>
    <t>Year 4</t>
  </si>
  <si>
    <t>Final</t>
  </si>
  <si>
    <t>5/1/12 thru 4/30/13</t>
  </si>
  <si>
    <t>5/1/11 thru 4/30/12</t>
  </si>
  <si>
    <t>5/1/10 thru 4/30/11</t>
  </si>
  <si>
    <t xml:space="preserve">   MPOB Disability Calculator Diagram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</si>
</sst>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21252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thin">
        <color theme="0" tint="-0.34998626667073579"/>
      </right>
      <top style="thick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auto="1"/>
      </top>
      <bottom/>
      <diagonal/>
    </border>
    <border>
      <left style="thin">
        <color theme="0" tint="-0.34998626667073579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ck">
        <color auto="1"/>
      </right>
      <top/>
      <bottom/>
      <diagonal/>
    </border>
    <border>
      <left style="thick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auto="1"/>
      </left>
      <right style="thin">
        <color theme="0" tint="-0.34998626667073579"/>
      </right>
      <top style="thin">
        <color theme="0" tint="-0.34998626667073579"/>
      </top>
      <bottom style="thick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auto="1"/>
      </bottom>
      <diagonal/>
    </border>
    <border>
      <left style="thin">
        <color theme="0" tint="-0.34998626667073579"/>
      </left>
      <right style="thick">
        <color auto="1"/>
      </right>
      <top style="thin">
        <color theme="0" tint="-0.34998626667073579"/>
      </top>
      <bottom style="thick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4" fontId="0" fillId="3" borderId="9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0" fillId="2" borderId="2" xfId="0" applyFill="1" applyBorder="1" applyProtection="1"/>
    <xf numFmtId="0" fontId="1" fillId="2" borderId="5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/>
    </xf>
    <xf numFmtId="0" fontId="0" fillId="2" borderId="5" xfId="0" applyFill="1" applyBorder="1" applyProtection="1"/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/>
    </xf>
    <xf numFmtId="9" fontId="1" fillId="2" borderId="8" xfId="0" applyNumberFormat="1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4" fontId="0" fillId="2" borderId="9" xfId="0" applyNumberFormat="1" applyFill="1" applyBorder="1" applyProtection="1"/>
    <xf numFmtId="4" fontId="0" fillId="2" borderId="10" xfId="0" applyNumberFormat="1" applyFill="1" applyBorder="1" applyProtection="1"/>
    <xf numFmtId="0" fontId="0" fillId="2" borderId="9" xfId="0" applyFill="1" applyBorder="1" applyProtection="1"/>
    <xf numFmtId="0" fontId="0" fillId="2" borderId="9" xfId="0" applyFill="1" applyBorder="1" applyAlignment="1" applyProtection="1">
      <alignment horizontal="center"/>
    </xf>
    <xf numFmtId="0" fontId="0" fillId="2" borderId="13" xfId="0" applyFill="1" applyBorder="1" applyAlignment="1" applyProtection="1">
      <alignment horizontal="center"/>
    </xf>
    <xf numFmtId="0" fontId="0" fillId="2" borderId="13" xfId="0" applyFill="1" applyBorder="1" applyProtection="1"/>
    <xf numFmtId="0" fontId="0" fillId="2" borderId="10" xfId="0" applyFill="1" applyBorder="1" applyProtection="1"/>
    <xf numFmtId="4" fontId="0" fillId="2" borderId="5" xfId="0" applyNumberFormat="1" applyFill="1" applyBorder="1" applyProtection="1"/>
    <xf numFmtId="0" fontId="0" fillId="2" borderId="14" xfId="0" applyFill="1" applyBorder="1" applyProtection="1"/>
    <xf numFmtId="0" fontId="0" fillId="2" borderId="15" xfId="0" applyFill="1" applyBorder="1" applyProtection="1"/>
    <xf numFmtId="0" fontId="0" fillId="2" borderId="1" xfId="0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0" fillId="2" borderId="11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0" fillId="0" borderId="0" xfId="0" applyFill="1"/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12</xdr:row>
      <xdr:rowOff>76200</xdr:rowOff>
    </xdr:from>
    <xdr:to>
      <xdr:col>15</xdr:col>
      <xdr:colOff>11388</xdr:colOff>
      <xdr:row>35</xdr:row>
      <xdr:rowOff>161367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38F9110-CB9F-47B2-8C90-6A7F48563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2390775"/>
          <a:ext cx="11241363" cy="4466667"/>
        </a:xfrm>
        <a:prstGeom prst="rect">
          <a:avLst/>
        </a:prstGeom>
      </xdr:spPr>
    </xdr:pic>
    <xdr:clientData/>
  </xdr:twoCellAnchor>
  <xdr:twoCellAnchor>
    <xdr:from>
      <xdr:col>12</xdr:col>
      <xdr:colOff>266700</xdr:colOff>
      <xdr:row>33</xdr:row>
      <xdr:rowOff>114300</xdr:rowOff>
    </xdr:from>
    <xdr:to>
      <xdr:col>12</xdr:col>
      <xdr:colOff>695325</xdr:colOff>
      <xdr:row>35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3ECB136-F866-4A63-AB7D-C853F066976A}"/>
            </a:ext>
          </a:extLst>
        </xdr:cNvPr>
        <xdr:cNvSpPr/>
      </xdr:nvSpPr>
      <xdr:spPr>
        <a:xfrm>
          <a:off x="9867900" y="6429375"/>
          <a:ext cx="428625" cy="2667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1</xdr:row>
      <xdr:rowOff>104775</xdr:rowOff>
    </xdr:from>
    <xdr:to>
      <xdr:col>17</xdr:col>
      <xdr:colOff>70570</xdr:colOff>
      <xdr:row>32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F351E6-C041-48B0-8240-10973CFE9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49" y="400050"/>
          <a:ext cx="10262321" cy="5924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152400</xdr:rowOff>
    </xdr:from>
    <xdr:to>
      <xdr:col>14</xdr:col>
      <xdr:colOff>579963</xdr:colOff>
      <xdr:row>38</xdr:row>
      <xdr:rowOff>8638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87AA2C8-6F83-41F9-B996-1EE42ED0E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52400"/>
          <a:ext cx="8495238" cy="70952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152400</xdr:rowOff>
    </xdr:from>
    <xdr:to>
      <xdr:col>16</xdr:col>
      <xdr:colOff>382517</xdr:colOff>
      <xdr:row>28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D0EAD3-80CB-4035-8CC1-4F011B83B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342900"/>
          <a:ext cx="9764642" cy="5067300"/>
        </a:xfrm>
        <a:prstGeom prst="rect">
          <a:avLst/>
        </a:prstGeom>
      </xdr:spPr>
    </xdr:pic>
    <xdr:clientData/>
  </xdr:twoCellAnchor>
  <xdr:twoCellAnchor>
    <xdr:from>
      <xdr:col>6</xdr:col>
      <xdr:colOff>600075</xdr:colOff>
      <xdr:row>12</xdr:row>
      <xdr:rowOff>85724</xdr:rowOff>
    </xdr:from>
    <xdr:to>
      <xdr:col>7</xdr:col>
      <xdr:colOff>104775</xdr:colOff>
      <xdr:row>14</xdr:row>
      <xdr:rowOff>57150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4034225-15A1-4F20-B152-0A07F5E99715}"/>
            </a:ext>
          </a:extLst>
        </xdr:cNvPr>
        <xdr:cNvSpPr/>
      </xdr:nvSpPr>
      <xdr:spPr>
        <a:xfrm>
          <a:off x="4257675" y="2371724"/>
          <a:ext cx="114300" cy="35242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152398</xdr:colOff>
      <xdr:row>21</xdr:row>
      <xdr:rowOff>76200</xdr:rowOff>
    </xdr:from>
    <xdr:to>
      <xdr:col>16</xdr:col>
      <xdr:colOff>133350</xdr:colOff>
      <xdr:row>22</xdr:row>
      <xdr:rowOff>180975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56EC63-CFA6-4288-AB7F-8FE3BFC068F2}"/>
            </a:ext>
          </a:extLst>
        </xdr:cNvPr>
        <xdr:cNvSpPr txBox="1"/>
      </xdr:nvSpPr>
      <xdr:spPr>
        <a:xfrm>
          <a:off x="8077198" y="4076700"/>
          <a:ext cx="1809752" cy="2952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0">
              <a:ln>
                <a:noFill/>
              </a:ln>
            </a:rPr>
            <a:t>Oversight Board, as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14</xdr:col>
      <xdr:colOff>608533</xdr:colOff>
      <xdr:row>40</xdr:row>
      <xdr:rowOff>170548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2670C3-EF1C-441E-BF2C-63081851A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8533333" cy="721904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9525</xdr:rowOff>
    </xdr:from>
    <xdr:to>
      <xdr:col>14</xdr:col>
      <xdr:colOff>475200</xdr:colOff>
      <xdr:row>66</xdr:row>
      <xdr:rowOff>113692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7F53F2-0D49-45B5-B645-2C2113522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7820025"/>
          <a:ext cx="8400000" cy="48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0CB7-02DF-4C38-9DD9-E6402D23C8B9}">
  <sheetPr>
    <pageSetUpPr fitToPage="1"/>
  </sheetPr>
  <dimension ref="A1:P37"/>
  <sheetViews>
    <sheetView showGridLines="0" tabSelected="1" showRuler="0" zoomScaleNormal="100" workbookViewId="0">
      <selection activeCell="A6" sqref="A6"/>
    </sheetView>
  </sheetViews>
  <sheetFormatPr defaultRowHeight="15" x14ac:dyDescent="0.25"/>
  <cols>
    <col min="1" max="1" width="12.85546875" customWidth="1"/>
    <col min="2" max="2" width="19.140625" customWidth="1"/>
    <col min="3" max="5" width="14.5703125" customWidth="1"/>
    <col min="6" max="6" width="1.5703125" customWidth="1"/>
    <col min="7" max="11" width="11" customWidth="1"/>
    <col min="12" max="12" width="1.7109375" customWidth="1"/>
    <col min="13" max="16" width="10.42578125" customWidth="1"/>
  </cols>
  <sheetData>
    <row r="1" spans="1:16" ht="15.75" thickTop="1" x14ac:dyDescent="0.25">
      <c r="A1" s="36"/>
      <c r="B1" s="12"/>
      <c r="C1" s="12"/>
      <c r="D1" s="13" t="s">
        <v>0</v>
      </c>
      <c r="E1" s="12"/>
      <c r="F1" s="14"/>
      <c r="G1" s="15" t="s">
        <v>1</v>
      </c>
      <c r="H1" s="15" t="s">
        <v>2</v>
      </c>
      <c r="I1" s="14"/>
      <c r="J1" s="14"/>
      <c r="K1" s="15" t="s">
        <v>3</v>
      </c>
      <c r="L1" s="16"/>
      <c r="M1" s="42" t="s">
        <v>4</v>
      </c>
      <c r="N1" s="42"/>
      <c r="O1" s="42"/>
      <c r="P1" s="43"/>
    </row>
    <row r="2" spans="1:16" x14ac:dyDescent="0.25">
      <c r="A2" s="37"/>
      <c r="B2" s="17" t="s">
        <v>5</v>
      </c>
      <c r="C2" s="17" t="s">
        <v>6</v>
      </c>
      <c r="D2" s="17" t="s">
        <v>7</v>
      </c>
      <c r="E2" s="17" t="s">
        <v>8</v>
      </c>
      <c r="F2" s="18"/>
      <c r="G2" s="18" t="s">
        <v>8</v>
      </c>
      <c r="H2" s="18" t="s">
        <v>9</v>
      </c>
      <c r="I2" s="18" t="s">
        <v>10</v>
      </c>
      <c r="J2" s="18" t="s">
        <v>3</v>
      </c>
      <c r="K2" s="18" t="s">
        <v>11</v>
      </c>
      <c r="L2" s="19"/>
      <c r="M2" s="44" t="s">
        <v>12</v>
      </c>
      <c r="N2" s="44"/>
      <c r="O2" s="44"/>
      <c r="P2" s="45"/>
    </row>
    <row r="3" spans="1:16" x14ac:dyDescent="0.25">
      <c r="A3" s="20" t="s">
        <v>13</v>
      </c>
      <c r="B3" s="21" t="s">
        <v>14</v>
      </c>
      <c r="C3" s="21" t="s">
        <v>15</v>
      </c>
      <c r="D3" s="21" t="s">
        <v>16</v>
      </c>
      <c r="E3" s="21" t="s">
        <v>17</v>
      </c>
      <c r="F3" s="18"/>
      <c r="G3" s="22" t="s">
        <v>17</v>
      </c>
      <c r="H3" s="23">
        <v>1.2</v>
      </c>
      <c r="I3" s="22" t="s">
        <v>17</v>
      </c>
      <c r="J3" s="22" t="s">
        <v>17</v>
      </c>
      <c r="K3" s="22" t="s">
        <v>17</v>
      </c>
      <c r="L3" s="19"/>
      <c r="M3" s="24" t="s">
        <v>18</v>
      </c>
      <c r="N3" s="24" t="s">
        <v>19</v>
      </c>
      <c r="O3" s="24" t="s">
        <v>20</v>
      </c>
      <c r="P3" s="25" t="s">
        <v>21</v>
      </c>
    </row>
    <row r="4" spans="1:16" x14ac:dyDescent="0.25">
      <c r="A4" s="1"/>
      <c r="B4" s="2"/>
      <c r="C4" s="2"/>
      <c r="D4" s="2"/>
      <c r="E4" s="2"/>
      <c r="F4" s="3"/>
      <c r="G4" s="2"/>
      <c r="H4" s="4"/>
      <c r="I4" s="2"/>
      <c r="J4" s="2"/>
      <c r="K4" s="2"/>
      <c r="L4" s="5"/>
      <c r="M4" s="2"/>
      <c r="N4" s="2"/>
      <c r="O4" s="2"/>
      <c r="P4" s="6"/>
    </row>
    <row r="5" spans="1:16" x14ac:dyDescent="0.25">
      <c r="A5" s="40" t="s">
        <v>22</v>
      </c>
      <c r="B5" s="24"/>
      <c r="C5" s="24"/>
      <c r="D5" s="24"/>
      <c r="E5" s="24"/>
      <c r="F5" s="18"/>
      <c r="G5" s="26">
        <f>(E8+E7)*0.5</f>
        <v>44495.65217391304</v>
      </c>
      <c r="H5" s="26">
        <f>G5*1.2</f>
        <v>53394.782608695648</v>
      </c>
      <c r="I5" s="26">
        <f>MIN(D6, H5)</f>
        <v>37000</v>
      </c>
      <c r="J5" s="26">
        <f>I5/12</f>
        <v>3083.3333333333335</v>
      </c>
      <c r="K5" s="26">
        <f>J5*0.6</f>
        <v>1850</v>
      </c>
      <c r="L5" s="19"/>
      <c r="M5" s="26">
        <f>J5*0.61</f>
        <v>1880.8333333333335</v>
      </c>
      <c r="N5" s="26">
        <f>J5*0.62</f>
        <v>1911.6666666666667</v>
      </c>
      <c r="O5" s="26">
        <f>J5*0.63</f>
        <v>1942.5</v>
      </c>
      <c r="P5" s="27">
        <f>J5*0.64</f>
        <v>1973.3333333333335</v>
      </c>
    </row>
    <row r="6" spans="1:16" x14ac:dyDescent="0.25">
      <c r="A6" s="40" t="s">
        <v>20</v>
      </c>
      <c r="B6" s="7" t="s">
        <v>23</v>
      </c>
      <c r="C6" s="8">
        <v>34000</v>
      </c>
      <c r="D6" s="8">
        <v>37000</v>
      </c>
      <c r="E6" s="28"/>
      <c r="F6" s="5"/>
      <c r="G6" s="26"/>
      <c r="H6" s="26"/>
      <c r="I6" s="26"/>
      <c r="J6" s="26"/>
      <c r="K6" s="28"/>
      <c r="L6" s="19"/>
      <c r="M6" s="28"/>
      <c r="N6" s="28"/>
      <c r="O6" s="28"/>
      <c r="P6" s="32"/>
    </row>
    <row r="7" spans="1:16" x14ac:dyDescent="0.25">
      <c r="A7" s="40" t="s">
        <v>19</v>
      </c>
      <c r="B7" s="7" t="s">
        <v>24</v>
      </c>
      <c r="C7" s="8">
        <v>25000</v>
      </c>
      <c r="D7" s="8">
        <v>35000</v>
      </c>
      <c r="E7" s="26">
        <f>(C6/C7)*D7</f>
        <v>47600</v>
      </c>
      <c r="F7" s="9"/>
      <c r="G7" s="26"/>
      <c r="H7" s="26"/>
      <c r="I7" s="26"/>
      <c r="J7" s="26"/>
      <c r="K7" s="28"/>
      <c r="L7" s="19"/>
      <c r="M7" s="28"/>
      <c r="N7" s="28"/>
      <c r="O7" s="28"/>
      <c r="P7" s="32"/>
    </row>
    <row r="8" spans="1:16" x14ac:dyDescent="0.25">
      <c r="A8" s="40" t="s">
        <v>18</v>
      </c>
      <c r="B8" s="7" t="s">
        <v>25</v>
      </c>
      <c r="C8" s="8">
        <v>23000</v>
      </c>
      <c r="D8" s="8">
        <v>28000</v>
      </c>
      <c r="E8" s="26">
        <f>(C6/C8)*D8</f>
        <v>41391.304347826081</v>
      </c>
      <c r="F8" s="9"/>
      <c r="G8" s="26"/>
      <c r="H8" s="26"/>
      <c r="I8" s="26"/>
      <c r="J8" s="26"/>
      <c r="K8" s="28"/>
      <c r="L8" s="19"/>
      <c r="M8" s="28"/>
      <c r="N8" s="28"/>
      <c r="O8" s="28"/>
      <c r="P8" s="32"/>
    </row>
    <row r="9" spans="1:16" x14ac:dyDescent="0.25">
      <c r="A9" s="38"/>
      <c r="B9" s="29"/>
      <c r="C9" s="26"/>
      <c r="D9" s="26"/>
      <c r="E9" s="26"/>
      <c r="F9" s="9"/>
      <c r="G9" s="28"/>
      <c r="H9" s="28"/>
      <c r="I9" s="28"/>
      <c r="J9" s="28"/>
      <c r="K9" s="28"/>
      <c r="L9" s="33"/>
      <c r="M9" s="28"/>
      <c r="N9" s="28"/>
      <c r="O9" s="28"/>
      <c r="P9" s="32"/>
    </row>
    <row r="10" spans="1:16" ht="15.75" thickBot="1" x14ac:dyDescent="0.3">
      <c r="A10" s="39"/>
      <c r="B10" s="30"/>
      <c r="C10" s="31"/>
      <c r="D10" s="31"/>
      <c r="E10" s="31"/>
      <c r="F10" s="10"/>
      <c r="G10" s="31"/>
      <c r="H10" s="31"/>
      <c r="I10" s="31"/>
      <c r="J10" s="31"/>
      <c r="K10" s="31"/>
      <c r="L10" s="34"/>
      <c r="M10" s="31"/>
      <c r="N10" s="31"/>
      <c r="O10" s="31"/>
      <c r="P10" s="35"/>
    </row>
    <row r="11" spans="1:16" ht="15.75" thickTop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6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1:16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</sheetData>
  <sheetProtection algorithmName="SHA-512" hashValue="VGapZiH09mtpIGTceSkp7+Gd2IhDIwGSNCMubyave4rvzy6x873f23vIFMASnBXC9Gw4Fp2pGFKjNDwjMWmuzA==" saltValue="Q0mLkQmSy6eBxUE8ziwGDA==" spinCount="100000" sheet="1" objects="1" scenarios="1"/>
  <mergeCells count="2">
    <mergeCell ref="M1:P1"/>
    <mergeCell ref="M2:P2"/>
  </mergeCells>
  <printOptions headings="1"/>
  <pageMargins left="0.26" right="0.25" top="0.75" bottom="0.75" header="0.3" footer="0.3"/>
  <pageSetup scale="74" orientation="landscape" r:id="rId1"/>
  <headerFooter>
    <oddHeader>&amp;CDisability Calculator
Legislative Rule Title 211, Series 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529D-6D38-4036-8898-00E0B0267E31}">
  <sheetPr>
    <pageSetUpPr fitToPage="1"/>
  </sheetPr>
  <dimension ref="A1:S37"/>
  <sheetViews>
    <sheetView showGridLines="0" showRowColHeaders="0" workbookViewId="0">
      <selection activeCell="S17" sqref="S17"/>
    </sheetView>
  </sheetViews>
  <sheetFormatPr defaultRowHeight="15" x14ac:dyDescent="0.25"/>
  <cols>
    <col min="18" max="18" width="1.42578125" customWidth="1"/>
  </cols>
  <sheetData>
    <row r="1" spans="1:19" ht="23.25" customHeight="1" x14ac:dyDescent="0.25">
      <c r="A1" s="46" t="s">
        <v>26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11"/>
      <c r="R1" s="11"/>
    </row>
    <row r="2" spans="1:19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x14ac:dyDescent="0.25">
      <c r="Q37" s="41"/>
    </row>
  </sheetData>
  <sheetProtection algorithmName="SHA-512" hashValue="lVCQsicsUywlVO72s5K1GzNfbhD+Zxkohk2PKRBOCEkJcBC22z0UqRjCoQQU3sEjtYktJgDHJnN9DKWgRRAMEQ==" saltValue="vnfN9aP+7NKxmSF0xX+Twg==" spinCount="100000" sheet="1" objects="1" scenarios="1"/>
  <mergeCells count="1">
    <mergeCell ref="A1:P1"/>
  </mergeCells>
  <pageMargins left="0.25" right="0.25" top="0.75" bottom="0.75" header="0.3" footer="0.3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9D65-8E8B-4E5E-A13B-927F50089E55}">
  <sheetPr>
    <pageSetUpPr fitToPage="1"/>
  </sheetPr>
  <dimension ref="A1:Q48"/>
  <sheetViews>
    <sheetView showGridLines="0" showRowColHeaders="0" workbookViewId="0">
      <selection activeCell="G7" sqref="G7"/>
    </sheetView>
  </sheetViews>
  <sheetFormatPr defaultRowHeight="15" x14ac:dyDescent="0.25"/>
  <sheetData>
    <row r="1" spans="1:17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1:17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1:17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1:17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1:17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1:17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7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</sheetData>
  <sheetProtection algorithmName="SHA-512" hashValue="GVeqbSfsz9xqpWTd+AxCuvob/JqMffeBQqbgUxYUJLdLW97qwr6w9R5DP3nvqy6NUkIdK50G+Bx7mKJbCrtkPw==" saltValue="+PAAjzA5Mj40Msvuocdaiw==" spinCount="100000" sheet="1" objects="1" scenarios="1"/>
  <pageMargins left="0.25" right="0.25" top="0.75" bottom="0.75" header="0.3" footer="0.3"/>
  <pageSetup scale="8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36D84-57BF-4D9C-AB38-3965F64E6BBC}">
  <sheetPr>
    <pageSetUpPr fitToPage="1"/>
  </sheetPr>
  <dimension ref="A1:R32"/>
  <sheetViews>
    <sheetView showGridLines="0" showRowColHeaders="0" workbookViewId="0">
      <selection activeCell="S31" sqref="S31"/>
    </sheetView>
  </sheetViews>
  <sheetFormatPr defaultRowHeight="15" x14ac:dyDescent="0.25"/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8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18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</sheetData>
  <sheetProtection algorithmName="SHA-512" hashValue="NVSlawijDAzzcZaX6/tkbDmHSRtmJRDr1vXZySlRAFUfjFf9QZeeeBoab4LmWGRmGuhve/1fU+qx++WKZUklGg==" saltValue="2ti7Q8Eq+o7f0vEKOHTQLA==" spinCount="100000" sheet="1" objects="1" scenarios="1"/>
  <pageMargins left="0.25" right="0.25" top="0.75" bottom="0.75" header="0.3" footer="0.3"/>
  <pageSetup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6658-0791-4261-915A-4F3091814054}">
  <sheetPr>
    <pageSetUpPr fitToPage="1"/>
  </sheetPr>
  <dimension ref="A1:P70"/>
  <sheetViews>
    <sheetView showGridLines="0" showRowColHeaders="0" workbookViewId="0">
      <selection activeCell="S29" sqref="S29:S30"/>
    </sheetView>
  </sheetViews>
  <sheetFormatPr defaultRowHeight="15" x14ac:dyDescent="0.25"/>
  <sheetData>
    <row r="1" spans="1:16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6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1:16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1:16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16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1:16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1:16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1:16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1:16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1:16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1:16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1:16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1:16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1:16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1:16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1:16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1:16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1:16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1:16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1:16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1:16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1:16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</row>
  </sheetData>
  <sheetProtection algorithmName="SHA-512" hashValue="d6LOA6jfca4MGltzw1NYlx4GiC8cjrWDVxH8be5NsPIWIcByTWMnf5WlxrlgcUR0jmcxKREYZuEax/MEm+/TuQ==" saltValue="4asSFZFsOn+9DAgB2q0U6A==" spinCount="100000" sheet="1" objects="1" scenarios="1"/>
  <pageMargins left="0.25" right="0.25" top="0.75" bottom="0.75" header="0.3" footer="0.3"/>
  <pageSetup scale="9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031C774F365F49AD5F2E2D36E9AB31" ma:contentTypeVersion="7" ma:contentTypeDescription="Create a new document." ma:contentTypeScope="" ma:versionID="0da26511e3096c578769ac9a6cc387bd">
  <xsd:schema xmlns:xsd="http://www.w3.org/2001/XMLSchema" xmlns:xs="http://www.w3.org/2001/XMLSchema" xmlns:p="http://schemas.microsoft.com/office/2006/metadata/properties" xmlns:ns1="http://schemas.microsoft.com/sharepoint/v3" xmlns:ns2="5ddb2e9b-2d58-46e9-9891-bac7fba40d00" targetNamespace="http://schemas.microsoft.com/office/2006/metadata/properties" ma:root="true" ma:fieldsID="de4ae684a06c2925fa9c15a9c238229b" ns1:_="" ns2:_="">
    <xsd:import namespace="http://schemas.microsoft.com/sharepoint/v3"/>
    <xsd:import namespace="5ddb2e9b-2d58-46e9-9891-bac7fba40d0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unicipality" minOccurs="0"/>
                <xsd:element ref="ns2:MunicipalityCategory" minOccurs="0"/>
                <xsd:element ref="ns2:DocumentCategory" minOccurs="0"/>
                <xsd:element ref="ns2:Document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b2e9b-2d58-46e9-9891-bac7fba40d00" elementFormDefault="qualified">
    <xsd:import namespace="http://schemas.microsoft.com/office/2006/documentManagement/types"/>
    <xsd:import namespace="http://schemas.microsoft.com/office/infopath/2007/PartnerControls"/>
    <xsd:element name="Municipality" ma:index="10" nillable="true" ma:displayName="Municipality" ma:default="Select Municipality" ma:format="Dropdown" ma:internalName="Municipality" ma:readOnly="false">
      <xsd:simpleType>
        <xsd:restriction base="dms:Choice">
          <xsd:enumeration value="Select Municipality"/>
          <xsd:enumeration value="Beckley"/>
          <xsd:enumeration value="Belle"/>
          <xsd:enumeration value="Bluefield"/>
          <xsd:enumeration value="Charleston"/>
          <xsd:enumeration value="Charles Town"/>
          <xsd:enumeration value="Chester"/>
          <xsd:enumeration value="Clarksburg"/>
          <xsd:enumeration value="Dunbar"/>
          <xsd:enumeration value="Elkins"/>
          <xsd:enumeration value="Fairmont"/>
          <xsd:enumeration value="Grafton"/>
          <xsd:enumeration value="Huntington"/>
          <xsd:enumeration value="Logan"/>
          <xsd:enumeration value="Martinsburg"/>
          <xsd:enumeration value="Morgantown"/>
          <xsd:enumeration value="Moundsville"/>
          <xsd:enumeration value="Nitro"/>
          <xsd:enumeration value="Oak Hill"/>
          <xsd:enumeration value="Parkersburg"/>
          <xsd:enumeration value="Point Pleasant"/>
          <xsd:enumeration value="Princeton"/>
          <xsd:enumeration value="Saint Albans"/>
          <xsd:enumeration value="South Charleston"/>
          <xsd:enumeration value="Star City"/>
          <xsd:enumeration value="Vienna"/>
          <xsd:enumeration value="Weirton"/>
          <xsd:enumeration value="Welch"/>
          <xsd:enumeration value="Weston"/>
          <xsd:enumeration value="Westover"/>
          <xsd:enumeration value="Wheeling"/>
          <xsd:enumeration value="Williamson"/>
        </xsd:restriction>
      </xsd:simpleType>
    </xsd:element>
    <xsd:element name="MunicipalityCategory" ma:index="11" nillable="true" ma:displayName="MunicipalityCategory" ma:default="Select Category" ma:format="Dropdown" ma:internalName="MunicipalityCategory">
      <xsd:simpleType>
        <xsd:restriction base="dms:Choice">
          <xsd:enumeration value="Select Category"/>
          <xsd:enumeration value="Police"/>
          <xsd:enumeration value="Fire"/>
        </xsd:restriction>
      </xsd:simpleType>
    </xsd:element>
    <xsd:element name="DocumentCategory" ma:index="12" nillable="true" ma:displayName="DocumentCategory" ma:default="Select Document Category" ma:format="Dropdown" ma:internalName="DocumentCategory">
      <xsd:simpleType>
        <xsd:restriction base="dms:Choice">
          <xsd:enumeration value="Select Document Category"/>
          <xsd:enumeration value="GASB 67 &amp; 68"/>
          <xsd:enumeration value="Actuarial Reports"/>
        </xsd:restriction>
      </xsd:simpleType>
    </xsd:element>
    <xsd:element name="DocumentYear" ma:index="13" nillable="true" ma:displayName="DocumentYear" ma:default="Select Year" ma:format="Dropdown" ma:internalName="DocumentYear">
      <xsd:simpleType>
        <xsd:restriction base="dms:Choice">
          <xsd:enumeration value="Select Year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Year xmlns="5ddb2e9b-2d58-46e9-9891-bac7fba40d00">Select Year</DocumentYear>
    <MunicipalityCategory xmlns="5ddb2e9b-2d58-46e9-9891-bac7fba40d00">Select Category</MunicipalityCategory>
    <Municipality xmlns="5ddb2e9b-2d58-46e9-9891-bac7fba40d00">Select Municipality</Municipality>
    <PublishingExpirationDate xmlns="http://schemas.microsoft.com/sharepoint/v3" xsi:nil="true"/>
    <PublishingStartDate xmlns="http://schemas.microsoft.com/sharepoint/v3" xsi:nil="true"/>
    <DocumentCategory xmlns="5ddb2e9b-2d58-46e9-9891-bac7fba40d00">Select Document Category</Document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C958D6-6C0E-4A59-9CF7-47254D187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db2e9b-2d58-46e9-9891-bac7fba40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AC4CB1-8DE5-4719-8918-8A84435A47D3}">
  <ds:schemaRefs>
    <ds:schemaRef ds:uri="http://schemas.microsoft.com/office/2006/metadata/properties"/>
    <ds:schemaRef ds:uri="http://schemas.microsoft.com/office/infopath/2007/PartnerControls"/>
    <ds:schemaRef ds:uri="5ddb2e9b-2d58-46e9-9891-bac7fba40d0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C08A5FD-5864-4E84-B107-E3E2D1ECA9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Disability Calculator</vt:lpstr>
      <vt:lpstr>Calculator Diagram</vt:lpstr>
      <vt:lpstr>WVa Code 211-1-2 Definitions</vt:lpstr>
      <vt:lpstr> 211-1-3 Military Experience</vt:lpstr>
      <vt:lpstr>211-1-4 Disability Calculations</vt:lpstr>
      <vt:lpstr>'211-1-4 Disability Calculations'!Print_Area</vt:lpstr>
      <vt:lpstr>'Calculator Diagram'!Print_Area</vt:lpstr>
      <vt:lpstr>'Disability Calculator'!Print_Area</vt:lpstr>
      <vt:lpstr>'WVa Code 211-1-2 Definitions'!Print_Area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Disability Pension Calculator per Title 211 Series I</dc:title>
  <dc:creator>Matthews, Vonda B</dc:creator>
  <cp:lastModifiedBy>Matthews, Vonda B</cp:lastModifiedBy>
  <cp:lastPrinted>2021-06-07T19:44:15Z</cp:lastPrinted>
  <dcterms:created xsi:type="dcterms:W3CDTF">2021-03-24T14:28:42Z</dcterms:created>
  <dcterms:modified xsi:type="dcterms:W3CDTF">2021-06-07T19:45:57Z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0x01010055031C774F365F49AD5F2E2D36E9AB31</vt:lpwstr>
  </property>
</Properties>
</file>